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\主計室網頁\"/>
    </mc:Choice>
  </mc:AlternateContent>
  <bookViews>
    <workbookView xWindow="0" yWindow="0" windowWidth="28800" windowHeight="1213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8" i="1"/>
  <c r="N12" i="1" l="1"/>
  <c r="L12" i="1" l="1"/>
  <c r="O12" i="1" s="1"/>
  <c r="I8" i="1"/>
  <c r="N10" i="1"/>
  <c r="L10" i="1"/>
  <c r="N11" i="1"/>
  <c r="N13" i="1"/>
  <c r="J14" i="1"/>
  <c r="K14" i="1"/>
  <c r="N14" i="1" l="1"/>
  <c r="L11" i="1"/>
  <c r="O11" i="1"/>
  <c r="L9" i="1"/>
  <c r="L13" i="1"/>
  <c r="O13" i="1" s="1"/>
  <c r="L8" i="1"/>
  <c r="O8" i="1" s="1"/>
  <c r="O10" i="1"/>
  <c r="I14" i="1"/>
  <c r="M14" i="1" s="1"/>
  <c r="O9" i="1" l="1"/>
  <c r="O14" i="1" s="1"/>
  <c r="L14" i="1"/>
  <c r="L15" i="1" l="1"/>
  <c r="D15" i="1" s="1"/>
  <c r="J2" i="1" l="1"/>
</calcChain>
</file>

<file path=xl/comments1.xml><?xml version="1.0" encoding="utf-8"?>
<comments xmlns="http://schemas.openxmlformats.org/spreadsheetml/2006/main">
  <authors>
    <author>ASUS</author>
  </authors>
  <commentList>
    <comment ref="B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填表完畢後,上請購網,取得購案編號填入
</t>
        </r>
      </text>
    </comment>
    <comment ref="E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填註
1.經費代碼
2.經費名稱
</t>
        </r>
      </text>
    </commen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填註(印領清冊名稱)例如:
1.講師
2.工讀費
</t>
        </r>
      </text>
    </comment>
    <comment ref="M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自動計算
</t>
        </r>
      </text>
    </comment>
    <comment ref="O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<sst xmlns="http://schemas.openxmlformats.org/spreadsheetml/2006/main" count="40" uniqueCount="40">
  <si>
    <t>經費計畫代碼或名稱</t>
    <phoneticPr fontId="3" type="noConversion"/>
  </si>
  <si>
    <t>姓名</t>
    <phoneticPr fontId="3" type="noConversion"/>
  </si>
  <si>
    <t>小計</t>
    <phoneticPr fontId="3" type="noConversion"/>
  </si>
  <si>
    <t>總計</t>
    <phoneticPr fontId="3" type="noConversion"/>
  </si>
  <si>
    <t>新台幣</t>
    <phoneticPr fontId="3" type="noConversion"/>
  </si>
  <si>
    <t>元整</t>
    <phoneticPr fontId="3" type="noConversion"/>
  </si>
  <si>
    <t>製表人</t>
    <phoneticPr fontId="3" type="noConversion"/>
  </si>
  <si>
    <t>憑證編號</t>
    <phoneticPr fontId="3" type="noConversion"/>
  </si>
  <si>
    <t>編號</t>
    <phoneticPr fontId="3" type="noConversion"/>
  </si>
  <si>
    <t>預算科目</t>
    <phoneticPr fontId="2" type="noConversion"/>
  </si>
  <si>
    <t>用  途  說  明</t>
    <phoneticPr fontId="3" type="noConversion"/>
  </si>
  <si>
    <t>金  額</t>
    <phoneticPr fontId="2" type="noConversion"/>
  </si>
  <si>
    <t>戶籍地址
(含鄰里)</t>
    <phoneticPr fontId="3" type="noConversion"/>
  </si>
  <si>
    <t>總務主任</t>
  </si>
  <si>
    <t>機關首長</t>
    <phoneticPr fontId="3" type="noConversion"/>
  </si>
  <si>
    <t>金融機構
及帳號</t>
  </si>
  <si>
    <t>數量</t>
    <phoneticPr fontId="2" type="noConversion"/>
  </si>
  <si>
    <t>單價</t>
    <phoneticPr fontId="2" type="noConversion"/>
  </si>
  <si>
    <t>主計室</t>
    <phoneticPr fontId="2" type="noConversion"/>
  </si>
  <si>
    <t xml:space="preserve">   單位主管</t>
    <phoneticPr fontId="3" type="noConversion"/>
  </si>
  <si>
    <t>出納組</t>
    <phoneticPr fontId="2" type="noConversion"/>
  </si>
  <si>
    <t>事務組</t>
    <phoneticPr fontId="3" type="noConversion"/>
  </si>
  <si>
    <t>人事室</t>
    <phoneticPr fontId="2" type="noConversion"/>
  </si>
  <si>
    <t>住宿費
B</t>
    <phoneticPr fontId="3" type="noConversion"/>
  </si>
  <si>
    <t>簽章</t>
    <phoneticPr fontId="3" type="noConversion"/>
  </si>
  <si>
    <t>活動名稱</t>
    <phoneticPr fontId="2" type="noConversion"/>
  </si>
  <si>
    <t xml:space="preserve"> 國立臺東大學附屬特殊教育學校</t>
    <phoneticPr fontId="3" type="noConversion"/>
  </si>
  <si>
    <t>身分證字號</t>
    <phoneticPr fontId="3" type="noConversion"/>
  </si>
  <si>
    <t>出席費
鐘點費
A</t>
    <phoneticPr fontId="3" type="noConversion"/>
  </si>
  <si>
    <t>應領金額合計D=A+B+C</t>
    <phoneticPr fontId="2" type="noConversion"/>
  </si>
  <si>
    <t>交通費
C</t>
    <phoneticPr fontId="2" type="noConversion"/>
  </si>
  <si>
    <t>實領金額G=D-F</t>
    <phoneticPr fontId="3" type="noConversion"/>
  </si>
  <si>
    <t xml:space="preserve"> 各項活動印領清冊</t>
    <phoneticPr fontId="3" type="noConversion"/>
  </si>
  <si>
    <t>機關負擔補充保費E=A*2.11%</t>
    <phoneticPr fontId="3" type="noConversion"/>
  </si>
  <si>
    <r>
      <rPr>
        <sz val="10"/>
        <rFont val="標楷體"/>
        <family val="4"/>
        <charset val="136"/>
      </rPr>
      <t>個人補充保費F=</t>
    </r>
    <r>
      <rPr>
        <sz val="12"/>
        <rFont val="標楷體"/>
        <family val="4"/>
        <charset val="136"/>
      </rPr>
      <t>A*2.11%</t>
    </r>
    <phoneticPr fontId="3" type="noConversion"/>
  </si>
  <si>
    <t>※兼職所得(外聘講師)單次給付達25,250元者請代扣2.11%個人補充保費。</t>
    <phoneticPr fontId="3" type="noConversion"/>
  </si>
  <si>
    <t>V000000000</t>
    <phoneticPr fontId="2" type="noConversion"/>
  </si>
  <si>
    <t>陳 O O</t>
    <phoneticPr fontId="2" type="noConversion"/>
  </si>
  <si>
    <t>臺東市OOOOOOOOO</t>
    <phoneticPr fontId="2" type="noConversion"/>
  </si>
  <si>
    <t>臺灣土地銀行
OOOOOOOOOO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</si>
</sst>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#,##0_ "/>
    <numFmt numFmtId="177" formatCode="[DBNum2][$-404]General"/>
    <numFmt numFmtId="178" formatCode="0_ ;[Red]\-0\ "/>
    <numFmt numFmtId="179" formatCode="_-* #,##0_-;\-* #,##0_-;_-* &quot;-&quot;??_-;_-@_-"/>
  </numFmts>
  <fonts count="14" x14ac:knownFonts="1"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新細明體"/>
      <family val="1"/>
      <charset val="136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</xf>
    <xf numFmtId="0" fontId="6" fillId="0" borderId="18" xfId="0" applyFont="1" applyBorder="1" applyProtection="1">
      <alignment vertical="center"/>
    </xf>
    <xf numFmtId="0" fontId="9" fillId="0" borderId="18" xfId="0" applyFont="1" applyBorder="1" applyAlignment="1" applyProtection="1">
      <alignment vertical="center" shrinkToFit="1"/>
    </xf>
    <xf numFmtId="0" fontId="6" fillId="0" borderId="13" xfId="0" applyFont="1" applyBorder="1" applyProtection="1">
      <alignment vertical="center"/>
    </xf>
    <xf numFmtId="177" fontId="4" fillId="0" borderId="3" xfId="0" quotePrefix="1" applyNumberFormat="1" applyFont="1" applyBorder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1" fillId="0" borderId="5" xfId="0" applyNumberFormat="1" applyFont="1" applyBorder="1" applyAlignment="1" applyProtection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9" fillId="0" borderId="19" xfId="0" applyFont="1" applyBorder="1" applyAlignment="1" applyProtection="1">
      <alignment vertical="center" shrinkToFit="1"/>
    </xf>
    <xf numFmtId="0" fontId="6" fillId="0" borderId="2" xfId="0" applyFont="1" applyBorder="1" applyAlignment="1" applyProtection="1">
      <alignment horizontal="center" vertical="center"/>
    </xf>
    <xf numFmtId="179" fontId="6" fillId="0" borderId="4" xfId="1" applyNumberFormat="1" applyFont="1" applyBorder="1" applyAlignment="1" applyProtection="1">
      <alignment vertical="center" wrapText="1"/>
      <protection locked="0"/>
    </xf>
    <xf numFmtId="179" fontId="6" fillId="0" borderId="2" xfId="1" applyNumberFormat="1" applyFont="1" applyBorder="1" applyAlignment="1" applyProtection="1">
      <alignment horizontal="center" vertical="center"/>
      <protection locked="0"/>
    </xf>
    <xf numFmtId="179" fontId="8" fillId="0" borderId="2" xfId="1" applyNumberFormat="1" applyFont="1" applyBorder="1" applyAlignment="1" applyProtection="1">
      <alignment horizontal="center" vertical="center"/>
      <protection locked="0"/>
    </xf>
    <xf numFmtId="179" fontId="6" fillId="0" borderId="2" xfId="1" applyNumberFormat="1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vertical="center" shrinkToFit="1"/>
    </xf>
    <xf numFmtId="179" fontId="6" fillId="0" borderId="2" xfId="1" applyNumberFormat="1" applyFont="1" applyBorder="1" applyAlignment="1" applyProtection="1">
      <alignment vertical="center"/>
    </xf>
    <xf numFmtId="177" fontId="6" fillId="0" borderId="5" xfId="0" applyNumberFormat="1" applyFont="1" applyBorder="1" applyAlignment="1" applyProtection="1">
      <alignment vertical="center"/>
    </xf>
    <xf numFmtId="178" fontId="6" fillId="0" borderId="4" xfId="0" applyNumberFormat="1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distributed" vertical="center" justifyLastLine="1"/>
    </xf>
    <xf numFmtId="0" fontId="9" fillId="0" borderId="10" xfId="0" applyFont="1" applyBorder="1" applyAlignment="1" applyProtection="1">
      <alignment horizontal="distributed" vertical="center" justifyLastLine="1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177" fontId="4" fillId="0" borderId="5" xfId="0" applyNumberFormat="1" applyFont="1" applyBorder="1" applyAlignment="1" applyProtection="1">
      <alignment horizontal="distributed" vertical="center"/>
    </xf>
    <xf numFmtId="179" fontId="6" fillId="0" borderId="5" xfId="1" applyNumberFormat="1" applyFont="1" applyBorder="1" applyAlignment="1" applyProtection="1">
      <alignment horizontal="center" vertical="center"/>
    </xf>
    <xf numFmtId="179" fontId="6" fillId="0" borderId="4" xfId="1" applyNumberFormat="1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1" xfId="0" quotePrefix="1" applyFont="1" applyBorder="1" applyAlignment="1" applyProtection="1">
      <alignment horizontal="center" vertical="center" wrapText="1"/>
    </xf>
    <xf numFmtId="0" fontId="6" fillId="0" borderId="6" xfId="0" quotePrefix="1" applyFont="1" applyBorder="1" applyAlignment="1" applyProtection="1">
      <alignment horizontal="center" vertical="center" wrapText="1"/>
    </xf>
    <xf numFmtId="0" fontId="8" fillId="0" borderId="27" xfId="0" quotePrefix="1" applyFont="1" applyBorder="1" applyAlignment="1" applyProtection="1">
      <alignment horizontal="center" vertical="center" wrapText="1"/>
    </xf>
    <xf numFmtId="0" fontId="8" fillId="0" borderId="28" xfId="0" quotePrefix="1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13" fillId="0" borderId="26" xfId="0" applyFont="1" applyBorder="1" applyAlignment="1" applyProtection="1">
      <alignment horizontal="left" vertical="center"/>
    </xf>
    <xf numFmtId="0" fontId="5" fillId="0" borderId="8" xfId="0" quotePrefix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5" fillId="0" borderId="14" xfId="0" quotePrefix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top" wrapText="1"/>
    </xf>
    <xf numFmtId="176" fontId="1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3" xfId="0" quotePrefix="1" applyFont="1" applyBorder="1" applyAlignment="1" applyProtection="1">
      <alignment horizontal="center" vertical="center" justifyLastLine="1"/>
    </xf>
    <xf numFmtId="0" fontId="1" fillId="0" borderId="4" xfId="0" quotePrefix="1" applyFont="1" applyBorder="1" applyAlignment="1" applyProtection="1">
      <alignment horizontal="center" vertical="center" justifyLastLine="1"/>
    </xf>
    <xf numFmtId="0" fontId="5" fillId="0" borderId="7" xfId="0" quotePrefix="1" applyFont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8"/>
  <sheetViews>
    <sheetView tabSelected="1" workbookViewId="0">
      <selection activeCell="F8" sqref="F8"/>
    </sheetView>
  </sheetViews>
  <sheetFormatPr defaultRowHeight="16.5" x14ac:dyDescent="0.25"/>
  <cols>
    <col min="1" max="1" width="0.75" customWidth="1"/>
    <col min="2" max="2" width="4.75" customWidth="1"/>
    <col min="3" max="3" width="14.875" customWidth="1"/>
    <col min="4" max="4" width="16" customWidth="1"/>
    <col min="5" max="5" width="20.125" customWidth="1"/>
    <col min="6" max="6" width="15.75" customWidth="1"/>
    <col min="7" max="7" width="7.75" customWidth="1"/>
    <col min="8" max="10" width="8.625" customWidth="1"/>
    <col min="11" max="11" width="8.5" customWidth="1"/>
    <col min="12" max="12" width="10.375" customWidth="1"/>
    <col min="14" max="14" width="10.25" bestFit="1" customWidth="1"/>
    <col min="15" max="15" width="9.375" customWidth="1"/>
    <col min="16" max="16" width="9.75" customWidth="1"/>
  </cols>
  <sheetData>
    <row r="1" spans="2:17" ht="25.9" customHeight="1" x14ac:dyDescent="0.25">
      <c r="B1" s="61" t="s">
        <v>7</v>
      </c>
      <c r="C1" s="62"/>
      <c r="D1" s="63"/>
      <c r="E1" s="73" t="s">
        <v>0</v>
      </c>
      <c r="F1" s="74"/>
      <c r="G1" s="61" t="s">
        <v>9</v>
      </c>
      <c r="H1" s="62"/>
      <c r="I1" s="63"/>
      <c r="J1" s="67" t="s">
        <v>11</v>
      </c>
      <c r="K1" s="67"/>
      <c r="L1" s="67"/>
      <c r="M1" s="67" t="s">
        <v>10</v>
      </c>
      <c r="N1" s="67"/>
      <c r="O1" s="67"/>
      <c r="P1" s="67"/>
    </row>
    <row r="2" spans="2:17" ht="40.15" customHeight="1" x14ac:dyDescent="0.25">
      <c r="B2" s="64"/>
      <c r="C2" s="65"/>
      <c r="D2" s="66"/>
      <c r="E2" s="70"/>
      <c r="F2" s="72"/>
      <c r="G2" s="70"/>
      <c r="H2" s="71"/>
      <c r="I2" s="72"/>
      <c r="J2" s="69">
        <f>L15</f>
        <v>4503</v>
      </c>
      <c r="K2" s="69"/>
      <c r="L2" s="69"/>
      <c r="M2" s="68"/>
      <c r="N2" s="68"/>
      <c r="O2" s="68"/>
      <c r="P2" s="68"/>
    </row>
    <row r="3" spans="2:17" ht="28.15" customHeight="1" x14ac:dyDescent="0.25">
      <c r="B3" s="75" t="s">
        <v>26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3"/>
    </row>
    <row r="4" spans="2:17" ht="21.75" thickBot="1" x14ac:dyDescent="0.3">
      <c r="B4" s="60" t="s">
        <v>32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2:17" ht="31.9" customHeight="1" x14ac:dyDescent="0.25">
      <c r="B5" s="34" t="s">
        <v>25</v>
      </c>
      <c r="C5" s="35"/>
      <c r="D5" s="36"/>
      <c r="E5" s="37"/>
      <c r="F5" s="37"/>
      <c r="G5" s="37"/>
      <c r="H5" s="37"/>
      <c r="I5" s="37"/>
      <c r="J5" s="38"/>
      <c r="K5" s="57" t="s">
        <v>35</v>
      </c>
      <c r="L5" s="58"/>
      <c r="M5" s="58"/>
      <c r="N5" s="58"/>
      <c r="O5" s="58"/>
      <c r="P5" s="59"/>
    </row>
    <row r="6" spans="2:17" ht="43.15" customHeight="1" x14ac:dyDescent="0.25">
      <c r="B6" s="55" t="s">
        <v>8</v>
      </c>
      <c r="C6" s="45" t="s">
        <v>1</v>
      </c>
      <c r="D6" s="53" t="s">
        <v>27</v>
      </c>
      <c r="E6" s="53" t="s">
        <v>12</v>
      </c>
      <c r="F6" s="53" t="s">
        <v>15</v>
      </c>
      <c r="G6" s="53" t="s">
        <v>16</v>
      </c>
      <c r="H6" s="53" t="s">
        <v>17</v>
      </c>
      <c r="I6" s="53" t="s">
        <v>28</v>
      </c>
      <c r="J6" s="53" t="s">
        <v>23</v>
      </c>
      <c r="K6" s="45" t="s">
        <v>30</v>
      </c>
      <c r="L6" s="45" t="s">
        <v>29</v>
      </c>
      <c r="M6" s="45" t="s">
        <v>33</v>
      </c>
      <c r="N6" s="53" t="s">
        <v>34</v>
      </c>
      <c r="O6" s="45" t="s">
        <v>31</v>
      </c>
      <c r="P6" s="43" t="s">
        <v>24</v>
      </c>
    </row>
    <row r="7" spans="2:17" ht="35.450000000000003" customHeight="1" x14ac:dyDescent="0.25">
      <c r="B7" s="56"/>
      <c r="C7" s="46"/>
      <c r="D7" s="54"/>
      <c r="E7" s="54"/>
      <c r="F7" s="54"/>
      <c r="G7" s="54"/>
      <c r="H7" s="54"/>
      <c r="I7" s="54"/>
      <c r="J7" s="54"/>
      <c r="K7" s="46"/>
      <c r="L7" s="46"/>
      <c r="M7" s="46"/>
      <c r="N7" s="54"/>
      <c r="O7" s="46"/>
      <c r="P7" s="44"/>
    </row>
    <row r="8" spans="2:17" ht="36.75" customHeight="1" x14ac:dyDescent="0.25">
      <c r="B8" s="1">
        <v>1</v>
      </c>
      <c r="C8" s="2" t="s">
        <v>37</v>
      </c>
      <c r="D8" s="3" t="s">
        <v>36</v>
      </c>
      <c r="E8" s="3" t="s">
        <v>38</v>
      </c>
      <c r="F8" s="4" t="s">
        <v>39</v>
      </c>
      <c r="G8" s="27">
        <v>1</v>
      </c>
      <c r="H8" s="16">
        <v>2500</v>
      </c>
      <c r="I8" s="17">
        <f>H8*G8</f>
        <v>2500</v>
      </c>
      <c r="J8" s="18">
        <v>1600</v>
      </c>
      <c r="K8" s="19">
        <v>350</v>
      </c>
      <c r="L8" s="5">
        <f>SUM(I8:K8)</f>
        <v>4450</v>
      </c>
      <c r="M8" s="5"/>
      <c r="N8" s="5">
        <f>ROUND(IF(I8&gt;=25250,I8*2.11%,0),0)</f>
        <v>0</v>
      </c>
      <c r="O8" s="5">
        <f t="shared" ref="O8:O13" si="0">L8-N8</f>
        <v>4450</v>
      </c>
      <c r="P8" s="6"/>
    </row>
    <row r="9" spans="2:17" ht="40.5" customHeight="1" x14ac:dyDescent="0.25">
      <c r="B9" s="1">
        <v>2</v>
      </c>
      <c r="C9" s="2"/>
      <c r="D9" s="3"/>
      <c r="E9" s="3"/>
      <c r="F9" s="4"/>
      <c r="G9" s="27"/>
      <c r="H9" s="16"/>
      <c r="I9" s="17"/>
      <c r="J9" s="18"/>
      <c r="K9" s="19"/>
      <c r="L9" s="5">
        <f t="shared" ref="L9:L13" si="1">SUM(I9:K9)</f>
        <v>0</v>
      </c>
      <c r="M9" s="5"/>
      <c r="N9" s="5">
        <f>ROUND(IF(I9&gt;=25250,I9*2.11%,0),0)</f>
        <v>0</v>
      </c>
      <c r="O9" s="5">
        <f t="shared" si="0"/>
        <v>0</v>
      </c>
      <c r="P9" s="6"/>
    </row>
    <row r="10" spans="2:17" ht="38.25" customHeight="1" x14ac:dyDescent="0.25">
      <c r="B10" s="1">
        <v>3</v>
      </c>
      <c r="C10" s="2"/>
      <c r="D10" s="3"/>
      <c r="E10" s="3"/>
      <c r="F10" s="4"/>
      <c r="G10" s="27"/>
      <c r="H10" s="16"/>
      <c r="I10" s="17"/>
      <c r="J10" s="18"/>
      <c r="K10" s="19"/>
      <c r="L10" s="5">
        <f t="shared" si="1"/>
        <v>0</v>
      </c>
      <c r="M10" s="5"/>
      <c r="N10" s="5">
        <f t="shared" ref="N10:N13" si="2">ROUND(IF(I10&gt;=25250,I10*2.11%,0),0)</f>
        <v>0</v>
      </c>
      <c r="O10" s="5">
        <f t="shared" si="0"/>
        <v>0</v>
      </c>
      <c r="P10" s="6"/>
    </row>
    <row r="11" spans="2:17" ht="28.5" customHeight="1" x14ac:dyDescent="0.25">
      <c r="B11" s="1">
        <v>4</v>
      </c>
      <c r="C11" s="2"/>
      <c r="D11" s="3"/>
      <c r="E11" s="3"/>
      <c r="F11" s="4"/>
      <c r="G11" s="27"/>
      <c r="H11" s="16"/>
      <c r="I11" s="17"/>
      <c r="J11" s="18"/>
      <c r="K11" s="19"/>
      <c r="L11" s="5">
        <f t="shared" si="1"/>
        <v>0</v>
      </c>
      <c r="M11" s="5"/>
      <c r="N11" s="5">
        <f t="shared" si="2"/>
        <v>0</v>
      </c>
      <c r="O11" s="5">
        <f t="shared" si="0"/>
        <v>0</v>
      </c>
      <c r="P11" s="6"/>
    </row>
    <row r="12" spans="2:17" ht="28.5" customHeight="1" x14ac:dyDescent="0.25">
      <c r="B12" s="28">
        <v>5</v>
      </c>
      <c r="C12" s="2"/>
      <c r="D12" s="3"/>
      <c r="E12" s="3"/>
      <c r="F12" s="4"/>
      <c r="G12" s="27"/>
      <c r="H12" s="16"/>
      <c r="I12" s="17"/>
      <c r="J12" s="18"/>
      <c r="K12" s="19"/>
      <c r="L12" s="5">
        <f t="shared" ref="L12" si="3">SUM(I12:K12)</f>
        <v>0</v>
      </c>
      <c r="M12" s="5"/>
      <c r="N12" s="5">
        <f t="shared" si="2"/>
        <v>0</v>
      </c>
      <c r="O12" s="5">
        <f t="shared" ref="O12" si="4">L12-N12</f>
        <v>0</v>
      </c>
      <c r="P12" s="6"/>
    </row>
    <row r="13" spans="2:17" ht="36" customHeight="1" x14ac:dyDescent="0.25">
      <c r="B13" s="28">
        <v>6</v>
      </c>
      <c r="C13" s="2"/>
      <c r="D13" s="3"/>
      <c r="E13" s="3"/>
      <c r="F13" s="4"/>
      <c r="G13" s="27"/>
      <c r="H13" s="16"/>
      <c r="I13" s="17"/>
      <c r="J13" s="18"/>
      <c r="K13" s="19"/>
      <c r="L13" s="5">
        <f t="shared" si="1"/>
        <v>0</v>
      </c>
      <c r="M13" s="5"/>
      <c r="N13" s="5">
        <f t="shared" si="2"/>
        <v>0</v>
      </c>
      <c r="O13" s="5">
        <f t="shared" si="0"/>
        <v>0</v>
      </c>
      <c r="P13" s="6"/>
    </row>
    <row r="14" spans="2:17" ht="27" customHeight="1" x14ac:dyDescent="0.25">
      <c r="B14" s="1" t="s">
        <v>2</v>
      </c>
      <c r="C14" s="31"/>
      <c r="D14" s="39"/>
      <c r="E14" s="39"/>
      <c r="F14" s="39"/>
      <c r="G14" s="39"/>
      <c r="H14" s="32"/>
      <c r="I14" s="22">
        <f>SUM(I8:I13)</f>
        <v>2500</v>
      </c>
      <c r="J14" s="22">
        <f>SUM(J8:J13)</f>
        <v>1600</v>
      </c>
      <c r="K14" s="19">
        <f>SUM(K8:K13)</f>
        <v>350</v>
      </c>
      <c r="L14" s="5">
        <f>SUM(L8:L13)</f>
        <v>4450</v>
      </c>
      <c r="M14" s="5">
        <f>ROUND(I14*2.11%,0)</f>
        <v>53</v>
      </c>
      <c r="N14" s="5">
        <f>SUM(N8:N13)</f>
        <v>0</v>
      </c>
      <c r="O14" s="5">
        <f>SUM(O8:O13)</f>
        <v>4450</v>
      </c>
      <c r="P14" s="7"/>
    </row>
    <row r="15" spans="2:17" ht="27.6" customHeight="1" x14ac:dyDescent="0.25">
      <c r="B15" s="8" t="s">
        <v>3</v>
      </c>
      <c r="C15" s="9" t="s">
        <v>4</v>
      </c>
      <c r="D15" s="40">
        <f>L15</f>
        <v>4503</v>
      </c>
      <c r="E15" s="40"/>
      <c r="F15" s="40"/>
      <c r="G15" s="10" t="s">
        <v>5</v>
      </c>
      <c r="H15" s="11"/>
      <c r="I15" s="11"/>
      <c r="J15" s="23"/>
      <c r="K15" s="24"/>
      <c r="L15" s="41">
        <f>L14+M14</f>
        <v>4503</v>
      </c>
      <c r="M15" s="42"/>
      <c r="N15" s="20"/>
      <c r="O15" s="21"/>
      <c r="P15" s="14"/>
    </row>
    <row r="16" spans="2:17" ht="27" customHeight="1" x14ac:dyDescent="0.25">
      <c r="B16" s="33" t="s">
        <v>6</v>
      </c>
      <c r="C16" s="29"/>
      <c r="D16" s="26" t="s">
        <v>19</v>
      </c>
      <c r="E16" s="15" t="s">
        <v>20</v>
      </c>
      <c r="F16" s="29" t="s">
        <v>21</v>
      </c>
      <c r="G16" s="29"/>
      <c r="H16" s="31" t="s">
        <v>13</v>
      </c>
      <c r="I16" s="39"/>
      <c r="J16" s="32"/>
      <c r="K16" s="31" t="s">
        <v>22</v>
      </c>
      <c r="L16" s="32"/>
      <c r="M16" s="31" t="s">
        <v>18</v>
      </c>
      <c r="N16" s="32"/>
      <c r="O16" s="29" t="s">
        <v>14</v>
      </c>
      <c r="P16" s="30"/>
    </row>
    <row r="17" spans="2:16" ht="52.15" customHeight="1" thickBot="1" x14ac:dyDescent="0.3">
      <c r="B17" s="49"/>
      <c r="C17" s="47"/>
      <c r="D17" s="25"/>
      <c r="E17" s="25"/>
      <c r="F17" s="47"/>
      <c r="G17" s="47"/>
      <c r="H17" s="50"/>
      <c r="I17" s="51"/>
      <c r="J17" s="52"/>
      <c r="K17" s="50"/>
      <c r="L17" s="52"/>
      <c r="M17" s="50"/>
      <c r="N17" s="52"/>
      <c r="O17" s="47"/>
      <c r="P17" s="48"/>
    </row>
    <row r="18" spans="2:16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</sheetData>
  <mergeCells count="45">
    <mergeCell ref="K5:P5"/>
    <mergeCell ref="B4:P4"/>
    <mergeCell ref="B1:D1"/>
    <mergeCell ref="B2:D2"/>
    <mergeCell ref="M1:P1"/>
    <mergeCell ref="M2:P2"/>
    <mergeCell ref="J1:L1"/>
    <mergeCell ref="J2:L2"/>
    <mergeCell ref="G2:I2"/>
    <mergeCell ref="G1:I1"/>
    <mergeCell ref="E2:F2"/>
    <mergeCell ref="E1:F1"/>
    <mergeCell ref="B3:P3"/>
    <mergeCell ref="E6:E7"/>
    <mergeCell ref="D6:D7"/>
    <mergeCell ref="C6:C7"/>
    <mergeCell ref="N6:N7"/>
    <mergeCell ref="B6:B7"/>
    <mergeCell ref="J6:J7"/>
    <mergeCell ref="I6:I7"/>
    <mergeCell ref="H6:H7"/>
    <mergeCell ref="G6:G7"/>
    <mergeCell ref="F6:F7"/>
    <mergeCell ref="O17:P17"/>
    <mergeCell ref="B17:C17"/>
    <mergeCell ref="F17:G17"/>
    <mergeCell ref="H17:J17"/>
    <mergeCell ref="M17:N17"/>
    <mergeCell ref="K17:L17"/>
    <mergeCell ref="O16:P16"/>
    <mergeCell ref="K16:L16"/>
    <mergeCell ref="B16:C16"/>
    <mergeCell ref="B5:C5"/>
    <mergeCell ref="D5:J5"/>
    <mergeCell ref="F16:G16"/>
    <mergeCell ref="H16:J16"/>
    <mergeCell ref="D15:F15"/>
    <mergeCell ref="L15:M15"/>
    <mergeCell ref="M16:N16"/>
    <mergeCell ref="C14:H14"/>
    <mergeCell ref="P6:P7"/>
    <mergeCell ref="O6:O7"/>
    <mergeCell ref="M6:M7"/>
    <mergeCell ref="L6:L7"/>
    <mergeCell ref="K6:K7"/>
  </mergeCells>
  <phoneticPr fontId="2" type="noConversion"/>
  <printOptions horizontalCentered="1" verticalCentered="1"/>
  <pageMargins left="0.59055118110236227" right="0" top="0.74803149606299213" bottom="0.35433070866141736" header="0.31496062992125984" footer="0.31496062992125984"/>
  <pageSetup paperSize="8" scale="12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佳純</dc:creator>
  <cp:lastModifiedBy>ASUSM640MB</cp:lastModifiedBy>
  <cp:lastPrinted>2021-12-06T02:29:01Z</cp:lastPrinted>
  <dcterms:created xsi:type="dcterms:W3CDTF">2015-08-26T06:58:05Z</dcterms:created>
  <dcterms:modified xsi:type="dcterms:W3CDTF">2022-02-24T09:06:57Z</dcterms:modified>
</cp:coreProperties>
</file>